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XhZyiAHayh6BxNyEuMkURurXQZKoDR6R3mnFRafq2zizdGJMThyh9e00snWn4FV6Otk4cThDND69QDYC33xvQg==" workbookSaltValue="Rq3S49WuPx5q9PFQnLsxag=="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<sst xmlns="http://schemas.openxmlformats.org/spreadsheetml/2006/main" count="221" uniqueCount="111">
  <si>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</si>
  <si>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</si>
  <si>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</si>
  <si>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</si>
  <si>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</si>
  <si>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</si>
  <si>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</si>
  <si>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</si>
  <si>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</si>
  <si>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</si>
  <si>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</si>
  <si>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</si>
  <si>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</si>
  <si>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</si>
  <si>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</si>
  <si>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</si>
  <si>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</si>
  <si>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</si>
  <si>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</si>
  <si>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</si>
  <si>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</si>
  <si>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</si>
  <si>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</si>
  <si>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</si>
  <si>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</si>
  <si>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</si>
  <si>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</si>
  <si>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</si>
  <si>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</si>
  <si>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</si>
  <si>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</si>
  <si>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</si>
  <si>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</si>
  <si>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</si>
  <si>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</si>
  <si>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</si>
  <si>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</si>
  <si>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</si>
  <si>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</si>
  <si>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</si>
  <si>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</si>
  <si>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</si>
  <si>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</si>
  <si>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</si>
  <si>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</si>
  <si>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</si>
  <si>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</si>
  <si>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</si>
  <si>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</si>
  <si>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</si>
  <si>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</si>
  <si>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</si>
  <si>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</si>
  <si>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</si>
  <si>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</si>
  <si>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</si>
  <si>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</si>
  <si>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</si>
  <si>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</si>
  <si>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</si>
  <si>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</si>
  <si>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</si>
  <si>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</si>
  <si>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</si>
  <si>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</si>
  <si>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</si>
  <si>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</si>
  <si>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</si>
  <si>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</si>
  <si>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</si>
  <si>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</si>
  <si>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</si>
  <si>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</si>
  <si>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</si>
  <si>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</si>
  <si>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</si>
  <si>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</si>
  <si>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</si>
  <si>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</si>
  <si>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</si>
  <si>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</si>
  <si>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</si>
  <si>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</si>
  <si>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</si>
  <si>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</si>
  <si>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</si>
  <si>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</si>
  <si>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</si>
  <si>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</si>
  <si>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</si>
  <si>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</si>
  <si>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</si>
  <si>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</si>
  <si>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</si>
  <si>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</si>
  <si>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</si>
  <si>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新島村</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</si>
  <si>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</si>
  <si>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</si>
  <si>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</si>
  <si>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</si>
  <si>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</si>
  <si>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</si>
  <si>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</si>
  <si>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</si>
  <si>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</si>
  <si>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</si>
  <si>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</si>
  <si>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については、各指標の類似団体及び全国平均値と比較しても高い水準であること、水洗化率（接続率）・経費回収率が高いことから、比較的健全な経営であると考える。効率性については、施設利用率も高い水準であることから、効率的であると考える。ただし、人口減少等により年々料金収入も減少傾向であり、今後、施設の更新・改修等も増加すると予測されるため、計画的な施設の更新・改修・維持管理を行い、健全かつ効率的な運営を維持することが必要であると考える。</t>
    <rPh sb="0" eb="2">
      <t>ケイエイ</t>
    </rPh>
    <phoneticPr fontId="4"/>
  </si>
  <si>
    <t>今現在、管渠の老朽化は見られないが、間もなく布設から２０年が経過することもあり、劣化が予測される。このため、今後、管渠内の点検調査を行い、ストックマネジメント（長寿命化計画）を策定し、計画的な更新・改修・維持管理を行い、機能維持に努めることが必要であると考える。</t>
    <rPh sb="0" eb="3">
      <t>イマゲンザイ</t>
    </rPh>
    <rPh sb="4" eb="6">
      <t>カンキョ</t>
    </rPh>
    <rPh sb="7" eb="10">
      <t>ロウキュウカ</t>
    </rPh>
    <rPh sb="11" eb="12">
      <t>ミ</t>
    </rPh>
    <rPh sb="18" eb="19">
      <t>マ</t>
    </rPh>
    <rPh sb="22" eb="24">
      <t>フセツ</t>
    </rPh>
    <rPh sb="28" eb="29">
      <t>ネン</t>
    </rPh>
    <rPh sb="30" eb="32">
      <t>ケイカ</t>
    </rPh>
    <rPh sb="40" eb="42">
      <t>レッカ</t>
    </rPh>
    <rPh sb="43" eb="45">
      <t>ヨソク</t>
    </rPh>
    <rPh sb="54" eb="56">
      <t>コンゴ</t>
    </rPh>
    <rPh sb="57" eb="59">
      <t>カンキョ</t>
    </rPh>
    <rPh sb="59" eb="60">
      <t>ナイ</t>
    </rPh>
    <rPh sb="61" eb="63">
      <t>テンケン</t>
    </rPh>
    <rPh sb="63" eb="65">
      <t>チョウサ</t>
    </rPh>
    <rPh sb="66" eb="67">
      <t>オコナ</t>
    </rPh>
    <rPh sb="80" eb="81">
      <t>チョウ</t>
    </rPh>
    <rPh sb="81" eb="84">
      <t>ジュミョウカ</t>
    </rPh>
    <rPh sb="84" eb="86">
      <t>ケイカク</t>
    </rPh>
    <rPh sb="88" eb="90">
      <t>サクテイ</t>
    </rPh>
    <rPh sb="92" eb="95">
      <t>ケイカクテキ</t>
    </rPh>
    <rPh sb="96" eb="98">
      <t>コウシン</t>
    </rPh>
    <rPh sb="99" eb="101">
      <t>カイシュウ</t>
    </rPh>
    <rPh sb="102" eb="104">
      <t>イジ</t>
    </rPh>
    <rPh sb="104" eb="106">
      <t>カンリ</t>
    </rPh>
    <rPh sb="107" eb="108">
      <t>オコナ</t>
    </rPh>
    <rPh sb="110" eb="112">
      <t>キノウ</t>
    </rPh>
    <rPh sb="112" eb="114">
      <t>イジ</t>
    </rPh>
    <rPh sb="115" eb="116">
      <t>ツト</t>
    </rPh>
    <rPh sb="121" eb="123">
      <t>ヒツヨウ</t>
    </rPh>
    <rPh sb="127" eb="128">
      <t>カンガ</t>
    </rPh>
    <phoneticPr fontId="4"/>
  </si>
  <si>
    <t>今のところ、健全かつ効率的な経営であると考えられるが、今後、施設の修繕補修が増加すると予測されるため、早い段階で施設の点検調査を実施し、ストックマネジメント等を策定することで、計画的な更新・改修・維持管理に努め、健全で効率的な経営の維持を目指す必要があると考える。</t>
    <rPh sb="0" eb="1">
      <t>イマ</t>
    </rPh>
    <rPh sb="6" eb="8">
      <t>ケンゼン</t>
    </rPh>
    <rPh sb="10" eb="13">
      <t>コウリツテキ</t>
    </rPh>
    <rPh sb="14" eb="16">
      <t>ケイエイ</t>
    </rPh>
    <rPh sb="20" eb="21">
      <t>カンガ</t>
    </rPh>
    <rPh sb="27" eb="29">
      <t>コンゴ</t>
    </rPh>
    <rPh sb="30" eb="32">
      <t>シセツ</t>
    </rPh>
    <rPh sb="33" eb="35">
      <t>シュウゼン</t>
    </rPh>
    <rPh sb="35" eb="37">
      <t>ホシュウ</t>
    </rPh>
    <rPh sb="38" eb="40">
      <t>ゾウカ</t>
    </rPh>
    <rPh sb="43" eb="45">
      <t>ヨソク</t>
    </rPh>
    <rPh sb="51" eb="52">
      <t>ハヤ</t>
    </rPh>
    <rPh sb="53" eb="55">
      <t>ダンカイ</t>
    </rPh>
    <rPh sb="56" eb="58">
      <t>シセツ</t>
    </rPh>
    <rPh sb="59" eb="61">
      <t>テンケン</t>
    </rPh>
    <rPh sb="61" eb="63">
      <t>チョウサ</t>
    </rPh>
    <rPh sb="64" eb="66">
      <t>ジッシ</t>
    </rPh>
    <rPh sb="78" eb="79">
      <t>トウ</t>
    </rPh>
    <rPh sb="80" eb="82">
      <t>サクテイ</t>
    </rPh>
    <rPh sb="88" eb="91">
      <t>ケイカクテキ</t>
    </rPh>
    <rPh sb="92" eb="94">
      <t>コウシン</t>
    </rPh>
    <rPh sb="95" eb="97">
      <t>カイシュウ</t>
    </rPh>
    <rPh sb="98" eb="100">
      <t>イジ</t>
    </rPh>
    <rPh sb="100" eb="102">
      <t>カンリ</t>
    </rPh>
    <rPh sb="103" eb="104">
      <t>ツト</t>
    </rPh>
    <rPh sb="106" eb="108">
      <t>ケンゼン</t>
    </rPh>
    <rPh sb="109" eb="112">
      <t>コウリツテキ</t>
    </rPh>
    <rPh sb="113" eb="115">
      <t>ケイエイ</t>
    </rPh>
    <rPh sb="116" eb="118">
      <t>イジ</t>
    </rPh>
    <rPh sb="119" eb="121">
      <t>メザ</t>
    </rPh>
    <rPh sb="122" eb="124">
      <t>ヒツヨウ</t>
    </rPh>
    <rPh sb="128" eb="12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</si>
</sst>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947776"/>
        <c:axId val="959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95947776"/>
        <c:axId val="95986816"/>
      </c:lineChart>
      <c:dateAx>
        <c:axId val="95947776"/>
        <c:scaling>
          <c:orientation val="minMax"/>
        </c:scaling>
        <c:delete val="1"/>
        <c:axPos val="b"/>
        <c:numFmt formatCode="ge" sourceLinked="1"/>
        <c:majorTickMark val="none"/>
        <c:minorTickMark val="none"/>
        <c:tickLblPos val="none"/>
        <c:crossAx val="95986816"/>
        <c:crosses val="autoZero"/>
        <c:auto val="1"/>
        <c:lblOffset val="100"/>
        <c:baseTimeUnit val="years"/>
      </c:dateAx>
      <c:valAx>
        <c:axId val="959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55.56</c:v>
                </c:pt>
                <c:pt idx="1">
                  <c:v>54.22</c:v>
                </c:pt>
                <c:pt idx="2">
                  <c:v>50.67</c:v>
                </c:pt>
                <c:pt idx="3">
                  <c:v>51.56</c:v>
                </c:pt>
                <c:pt idx="4">
                  <c:v>43.56</c:v>
                </c:pt>
              </c:numCache>
            </c:numRef>
          </c:val>
        </c:ser>
        <c:dLbls>
          <c:showLegendKey val="0"/>
          <c:showVal val="0"/>
          <c:showCatName val="0"/>
          <c:showSerName val="0"/>
          <c:showPercent val="0"/>
          <c:showBubbleSize val="0"/>
        </c:dLbls>
        <c:gapWidth val="150"/>
        <c:axId val="96464256"/>
        <c:axId val="964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96464256"/>
        <c:axId val="96474624"/>
      </c:lineChart>
      <c:dateAx>
        <c:axId val="96464256"/>
        <c:scaling>
          <c:orientation val="minMax"/>
        </c:scaling>
        <c:delete val="1"/>
        <c:axPos val="b"/>
        <c:numFmt formatCode="ge" sourceLinked="1"/>
        <c:majorTickMark val="none"/>
        <c:minorTickMark val="none"/>
        <c:tickLblPos val="none"/>
        <c:crossAx val="96474624"/>
        <c:crosses val="autoZero"/>
        <c:auto val="1"/>
        <c:lblOffset val="100"/>
        <c:baseTimeUnit val="years"/>
      </c:dateAx>
      <c:valAx>
        <c:axId val="964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97.87</c:v>
                </c:pt>
                <c:pt idx="1">
                  <c:v>97.81</c:v>
                </c:pt>
                <c:pt idx="2">
                  <c:v>98.42</c:v>
                </c:pt>
                <c:pt idx="3">
                  <c:v>98.43</c:v>
                </c:pt>
                <c:pt idx="4">
                  <c:v>98.39</c:v>
                </c:pt>
              </c:numCache>
            </c:numRef>
          </c:val>
        </c:ser>
        <c:dLbls>
          <c:showLegendKey val="0"/>
          <c:showVal val="0"/>
          <c:showCatName val="0"/>
          <c:showSerName val="0"/>
          <c:showPercent val="0"/>
          <c:showBubbleSize val="0"/>
        </c:dLbls>
        <c:gapWidth val="150"/>
        <c:axId val="96492544"/>
        <c:axId val="965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96492544"/>
        <c:axId val="96519296"/>
      </c:lineChart>
      <c:dateAx>
        <c:axId val="96492544"/>
        <c:scaling>
          <c:orientation val="minMax"/>
        </c:scaling>
        <c:delete val="1"/>
        <c:axPos val="b"/>
        <c:numFmt formatCode="ge" sourceLinked="1"/>
        <c:majorTickMark val="none"/>
        <c:minorTickMark val="none"/>
        <c:tickLblPos val="none"/>
        <c:crossAx val="96519296"/>
        <c:crosses val="autoZero"/>
        <c:auto val="1"/>
        <c:lblOffset val="100"/>
        <c:baseTimeUnit val="years"/>
      </c:dateAx>
      <c:valAx>
        <c:axId val="965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83.09</c:v>
                </c:pt>
                <c:pt idx="1">
                  <c:v>84.04</c:v>
                </c:pt>
                <c:pt idx="2">
                  <c:v>90.25</c:v>
                </c:pt>
                <c:pt idx="3">
                  <c:v>88.74</c:v>
                </c:pt>
                <c:pt idx="4">
                  <c:v>84.45</c:v>
                </c:pt>
              </c:numCache>
            </c:numRef>
          </c:val>
        </c:ser>
        <c:dLbls>
          <c:showLegendKey val="0"/>
          <c:showVal val="0"/>
          <c:showCatName val="0"/>
          <c:showSerName val="0"/>
          <c:showPercent val="0"/>
          <c:showBubbleSize val="0"/>
        </c:dLbls>
        <c:gapWidth val="150"/>
        <c:axId val="96144000"/>
        <c:axId val="96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44000"/>
        <c:axId val="96158464"/>
      </c:lineChart>
      <c:dateAx>
        <c:axId val="96144000"/>
        <c:scaling>
          <c:orientation val="minMax"/>
        </c:scaling>
        <c:delete val="1"/>
        <c:axPos val="b"/>
        <c:numFmt formatCode="ge" sourceLinked="1"/>
        <c:majorTickMark val="none"/>
        <c:minorTickMark val="none"/>
        <c:tickLblPos val="none"/>
        <c:crossAx val="96158464"/>
        <c:crosses val="autoZero"/>
        <c:auto val="1"/>
        <c:lblOffset val="100"/>
        <c:baseTimeUnit val="years"/>
      </c:dateAx>
      <c:valAx>
        <c:axId val="96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92768"/>
        <c:axId val="962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92768"/>
        <c:axId val="96203136"/>
      </c:lineChart>
      <c:dateAx>
        <c:axId val="96192768"/>
        <c:scaling>
          <c:orientation val="minMax"/>
        </c:scaling>
        <c:delete val="1"/>
        <c:axPos val="b"/>
        <c:numFmt formatCode="ge" sourceLinked="1"/>
        <c:majorTickMark val="none"/>
        <c:minorTickMark val="none"/>
        <c:tickLblPos val="none"/>
        <c:crossAx val="96203136"/>
        <c:crosses val="autoZero"/>
        <c:auto val="1"/>
        <c:lblOffset val="100"/>
        <c:baseTimeUnit val="years"/>
      </c:dateAx>
      <c:valAx>
        <c:axId val="962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25152"/>
        <c:axId val="962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25152"/>
        <c:axId val="96231424"/>
      </c:lineChart>
      <c:dateAx>
        <c:axId val="96225152"/>
        <c:scaling>
          <c:orientation val="minMax"/>
        </c:scaling>
        <c:delete val="1"/>
        <c:axPos val="b"/>
        <c:numFmt formatCode="ge" sourceLinked="1"/>
        <c:majorTickMark val="none"/>
        <c:minorTickMark val="none"/>
        <c:tickLblPos val="none"/>
        <c:crossAx val="96231424"/>
        <c:crosses val="autoZero"/>
        <c:auto val="1"/>
        <c:lblOffset val="100"/>
        <c:baseTimeUnit val="years"/>
      </c:dateAx>
      <c:valAx>
        <c:axId val="962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47168"/>
        <c:axId val="962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47168"/>
        <c:axId val="96269824"/>
      </c:lineChart>
      <c:dateAx>
        <c:axId val="96247168"/>
        <c:scaling>
          <c:orientation val="minMax"/>
        </c:scaling>
        <c:delete val="1"/>
        <c:axPos val="b"/>
        <c:numFmt formatCode="ge" sourceLinked="1"/>
        <c:majorTickMark val="none"/>
        <c:minorTickMark val="none"/>
        <c:tickLblPos val="none"/>
        <c:crossAx val="96269824"/>
        <c:crosses val="autoZero"/>
        <c:auto val="1"/>
        <c:lblOffset val="100"/>
        <c:baseTimeUnit val="years"/>
      </c:dateAx>
      <c:valAx>
        <c:axId val="962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72608"/>
        <c:axId val="963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72608"/>
        <c:axId val="96382976"/>
      </c:lineChart>
      <c:dateAx>
        <c:axId val="96372608"/>
        <c:scaling>
          <c:orientation val="minMax"/>
        </c:scaling>
        <c:delete val="1"/>
        <c:axPos val="b"/>
        <c:numFmt formatCode="ge" sourceLinked="1"/>
        <c:majorTickMark val="none"/>
        <c:minorTickMark val="none"/>
        <c:tickLblPos val="none"/>
        <c:crossAx val="96382976"/>
        <c:crosses val="autoZero"/>
        <c:auto val="1"/>
        <c:lblOffset val="100"/>
        <c:baseTimeUnit val="years"/>
      </c:dateAx>
      <c:valAx>
        <c:axId val="963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80.58</c:v>
                </c:pt>
                <c:pt idx="1">
                  <c:v>79.150000000000006</c:v>
                </c:pt>
                <c:pt idx="2">
                  <c:v>93.98</c:v>
                </c:pt>
                <c:pt idx="3">
                  <c:v>100.78</c:v>
                </c:pt>
                <c:pt idx="4">
                  <c:v>143.37</c:v>
                </c:pt>
              </c:numCache>
            </c:numRef>
          </c:val>
        </c:ser>
        <c:dLbls>
          <c:showLegendKey val="0"/>
          <c:showVal val="0"/>
          <c:showCatName val="0"/>
          <c:showSerName val="0"/>
          <c:showPercent val="0"/>
          <c:showBubbleSize val="0"/>
        </c:dLbls>
        <c:gapWidth val="150"/>
        <c:axId val="96740864"/>
        <c:axId val="967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96740864"/>
        <c:axId val="96742784"/>
      </c:lineChart>
      <c:dateAx>
        <c:axId val="96740864"/>
        <c:scaling>
          <c:orientation val="minMax"/>
        </c:scaling>
        <c:delete val="1"/>
        <c:axPos val="b"/>
        <c:numFmt formatCode="ge" sourceLinked="1"/>
        <c:majorTickMark val="none"/>
        <c:minorTickMark val="none"/>
        <c:tickLblPos val="none"/>
        <c:crossAx val="96742784"/>
        <c:crosses val="autoZero"/>
        <c:auto val="1"/>
        <c:lblOffset val="100"/>
        <c:baseTimeUnit val="years"/>
      </c:dateAx>
      <c:valAx>
        <c:axId val="967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54.39</c:v>
                </c:pt>
                <c:pt idx="1">
                  <c:v>49.97</c:v>
                </c:pt>
                <c:pt idx="2">
                  <c:v>34.729999999999997</c:v>
                </c:pt>
                <c:pt idx="3">
                  <c:v>40.21</c:v>
                </c:pt>
                <c:pt idx="4">
                  <c:v>54.64</c:v>
                </c:pt>
              </c:numCache>
            </c:numRef>
          </c:val>
        </c:ser>
        <c:dLbls>
          <c:showLegendKey val="0"/>
          <c:showVal val="0"/>
          <c:showCatName val="0"/>
          <c:showSerName val="0"/>
          <c:showPercent val="0"/>
          <c:showBubbleSize val="0"/>
        </c:dLbls>
        <c:gapWidth val="150"/>
        <c:axId val="96765056"/>
        <c:axId val="967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96765056"/>
        <c:axId val="96766976"/>
      </c:lineChart>
      <c:dateAx>
        <c:axId val="96765056"/>
        <c:scaling>
          <c:orientation val="minMax"/>
        </c:scaling>
        <c:delete val="1"/>
        <c:axPos val="b"/>
        <c:numFmt formatCode="ge" sourceLinked="1"/>
        <c:majorTickMark val="none"/>
        <c:minorTickMark val="none"/>
        <c:tickLblPos val="none"/>
        <c:crossAx val="96766976"/>
        <c:crosses val="autoZero"/>
        <c:auto val="1"/>
        <c:lblOffset val="100"/>
        <c:baseTimeUnit val="years"/>
      </c:dateAx>
      <c:valAx>
        <c:axId val="967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359.6</c:v>
                </c:pt>
                <c:pt idx="1">
                  <c:v>414.81</c:v>
                </c:pt>
                <c:pt idx="2">
                  <c:v>595.84</c:v>
                </c:pt>
                <c:pt idx="3">
                  <c:v>508.75</c:v>
                </c:pt>
                <c:pt idx="4">
                  <c:v>381.98</c:v>
                </c:pt>
              </c:numCache>
            </c:numRef>
          </c:val>
        </c:ser>
        <c:dLbls>
          <c:showLegendKey val="0"/>
          <c:showVal val="0"/>
          <c:showCatName val="0"/>
          <c:showSerName val="0"/>
          <c:showPercent val="0"/>
          <c:showBubbleSize val="0"/>
        </c:dLbls>
        <c:gapWidth val="150"/>
        <c:axId val="96419840"/>
        <c:axId val="964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96419840"/>
        <c:axId val="96421760"/>
      </c:lineChart>
      <c:dateAx>
        <c:axId val="96419840"/>
        <c:scaling>
          <c:orientation val="minMax"/>
        </c:scaling>
        <c:delete val="1"/>
        <c:axPos val="b"/>
        <c:numFmt formatCode="ge" sourceLinked="1"/>
        <c:majorTickMark val="none"/>
        <c:minorTickMark val="none"/>
        <c:tickLblPos val="none"/>
        <c:crossAx val="96421760"/>
        <c:crosses val="autoZero"/>
        <c:auto val="1"/>
        <c:lblOffset val="100"/>
        <c:baseTimeUnit val="years"/>
      </c:dateAx>
      <c:valAx>
        <c:axId val="964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東京都　新島村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2818</v>
      </c>
      <c r="AM8" s="47"/>
      <c r="AN8" s="47"/>
      <c r="AO8" s="47"/>
      <c r="AP8" s="47"/>
      <c r="AQ8" s="47"/>
      <c r="AR8" s="47"/>
      <c r="AS8" s="47"/>
      <c r="AT8" s="43">
        <f>データ!S6</f>
        <v>27.54</v>
      </c>
      <c r="AU8" s="43"/>
      <c r="AV8" s="43"/>
      <c r="AW8" s="43"/>
      <c r="AX8" s="43"/>
      <c r="AY8" s="43"/>
      <c r="AZ8" s="43"/>
      <c r="BA8" s="43"/>
      <c r="BB8" s="43">
        <f>データ!T6</f>
        <v>102.32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11.19</v>
      </c>
      <c r="Q10" s="43"/>
      <c r="R10" s="43"/>
      <c r="S10" s="43"/>
      <c r="T10" s="43"/>
      <c r="U10" s="43"/>
      <c r="V10" s="43"/>
      <c r="W10" s="43">
        <f>データ!P6</f>
        <v>85.11</v>
      </c>
      <c r="X10" s="43"/>
      <c r="Y10" s="43"/>
      <c r="Z10" s="43"/>
      <c r="AA10" s="43"/>
      <c r="AB10" s="43"/>
      <c r="AC10" s="43"/>
      <c r="AD10" s="47">
        <f>データ!Q6</f>
        <v>3780</v>
      </c>
      <c r="AE10" s="47"/>
      <c r="AF10" s="47"/>
      <c r="AG10" s="47"/>
      <c r="AH10" s="47"/>
      <c r="AI10" s="47"/>
      <c r="AJ10" s="47"/>
      <c r="AK10" s="2"/>
      <c r="AL10" s="47">
        <f>データ!U6</f>
        <v>311</v>
      </c>
      <c r="AM10" s="47"/>
      <c r="AN10" s="47"/>
      <c r="AO10" s="47"/>
      <c r="AP10" s="47"/>
      <c r="AQ10" s="47"/>
      <c r="AR10" s="47"/>
      <c r="AS10" s="47"/>
      <c r="AT10" s="43">
        <f>データ!V6</f>
        <v>0.14000000000000001</v>
      </c>
      <c r="AU10" s="43"/>
      <c r="AV10" s="43"/>
      <c r="AW10" s="43"/>
      <c r="AX10" s="43"/>
      <c r="AY10" s="43"/>
      <c r="AZ10" s="43"/>
      <c r="BA10" s="43"/>
      <c r="BB10" s="43">
        <f>データ!W6</f>
        <v>2221.4299999999998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nHDFn51FVmYZ9hnHzSd7MpCJk+YSib5G9aHnt2VA5vHo40Ph8mK9KyIAAnPEmyQaZb8Q/554iEUwRsMlQPoxCQ==" saltValue="+x+RmfEaz57KVVw7GmaZL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D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133639</v>
      </c>
      <c r="D6" s="31">
        <f t="shared" si="3"/>
        <v>47</v>
      </c>
      <c r="E6" s="31">
        <f t="shared" si="3"/>
        <v>17</v>
      </c>
      <c r="F6" s="31">
        <f t="shared" si="3"/>
        <v>6</v>
      </c>
      <c r="G6" s="31">
        <f t="shared" si="3"/>
        <v>0</v>
      </c>
      <c r="H6" s="31" t="str">
        <f t="shared" si="3"/>
        <v>東京都　新島村</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11.19</v>
      </c>
      <c r="P6" s="32">
        <f t="shared" si="3"/>
        <v>85.11</v>
      </c>
      <c r="Q6" s="32">
        <f t="shared" si="3"/>
        <v>3780</v>
      </c>
      <c r="R6" s="32">
        <f t="shared" si="3"/>
        <v>2818</v>
      </c>
      <c r="S6" s="32">
        <f t="shared" si="3"/>
        <v>27.54</v>
      </c>
      <c r="T6" s="32">
        <f t="shared" si="3"/>
        <v>102.32</v>
      </c>
      <c r="U6" s="32">
        <f t="shared" si="3"/>
        <v>311</v>
      </c>
      <c r="V6" s="32">
        <f t="shared" si="3"/>
        <v>0.14000000000000001</v>
      </c>
      <c r="W6" s="32">
        <f t="shared" si="3"/>
        <v>2221.4299999999998</v>
      </c>
      <c r="X6" s="33">
        <f>IF(X7="",NA(),X7)</f>
        <v>83.09</v>
      </c>
      <c r="Y6" s="33">
        <f t="shared" ref="Y6:AG6" si="4">IF(Y7="",NA(),Y7)</f>
        <v>84.04</v>
      </c>
      <c r="Z6" s="33">
        <f t="shared" si="4"/>
        <v>90.25</v>
      </c>
      <c r="AA6" s="33">
        <f t="shared" si="4"/>
        <v>88.74</v>
      </c>
      <c r="AB6" s="33">
        <f t="shared" si="4"/>
        <v>84.45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80.58</v>
      </c>
      <c r="BF6" s="33">
        <f t="shared" ref="BF6:BN6" si="7">IF(BF7="",NA(),BF7)</f>
        <v>79.150000000000006</v>
      </c>
      <c r="BG6" s="33">
        <f t="shared" si="7"/>
        <v>93.98</v>
      </c>
      <c r="BH6" s="33">
        <f t="shared" si="7"/>
        <v>100.78</v>
      </c>
      <c r="BI6" s="33">
        <f t="shared" si="7"/>
        <v>143.37</v>
      </c>
      <c r="BJ6" s="33">
        <f t="shared" si="7"/>
        <v>1723.1</v>
      </c>
      <c r="BK6" s="33">
        <f t="shared" si="7"/>
        <v>1665.33</v>
      </c>
      <c r="BL6" s="33">
        <f t="shared" si="7"/>
        <v>1716.47</v>
      </c>
      <c r="BM6" s="33">
        <f t="shared" si="7"/>
        <v>1741.94</v>
      </c>
      <c r="BN6" s="33">
        <f t="shared" si="7"/>
        <v>1451.54</v>
      </c>
      <c r="BO6" s="32" t="str">
        <f>IF(BO7="","",IF(BO7="-","【-】","【"&amp;SUBSTITUTE(TEXT(BO7,"#,##0.00"),"-","△")&amp;"】"))</f>
        <v>【1,052.66】</v>
      </c>
      <c r="BP6" s="33">
        <f>IF(BP7="",NA(),BP7)</f>
        <v>54.39</v>
      </c>
      <c r="BQ6" s="33">
        <f t="shared" ref="BQ6:BY6" si="8">IF(BQ7="",NA(),BQ7)</f>
        <v>49.97</v>
      </c>
      <c r="BR6" s="33">
        <f t="shared" si="8"/>
        <v>34.729999999999997</v>
      </c>
      <c r="BS6" s="33">
        <f t="shared" si="8"/>
        <v>40.21</v>
      </c>
      <c r="BT6" s="33">
        <f t="shared" si="8"/>
        <v>54.64</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359.6</v>
      </c>
      <c r="CB6" s="33">
        <f t="shared" ref="CB6:CJ6" si="9">IF(CB7="",NA(),CB7)</f>
        <v>414.81</v>
      </c>
      <c r="CC6" s="33">
        <f t="shared" si="9"/>
        <v>595.84</v>
      </c>
      <c r="CD6" s="33">
        <f t="shared" si="9"/>
        <v>508.75</v>
      </c>
      <c r="CE6" s="33">
        <f t="shared" si="9"/>
        <v>381.98</v>
      </c>
      <c r="CF6" s="33">
        <f t="shared" si="9"/>
        <v>459.38</v>
      </c>
      <c r="CG6" s="33">
        <f t="shared" si="9"/>
        <v>438.71</v>
      </c>
      <c r="CH6" s="33">
        <f t="shared" si="9"/>
        <v>463.38</v>
      </c>
      <c r="CI6" s="33">
        <f t="shared" si="9"/>
        <v>510.15</v>
      </c>
      <c r="CJ6" s="33">
        <f t="shared" si="9"/>
        <v>514.39</v>
      </c>
      <c r="CK6" s="32" t="str">
        <f>IF(CK7="","",IF(CK7="-","【-】","【"&amp;SUBSTITUTE(TEXT(CK7,"#,##0.00"),"-","△")&amp;"】"))</f>
        <v>【424.58】</v>
      </c>
      <c r="CL6" s="33">
        <f>IF(CL7="",NA(),CL7)</f>
        <v>55.56</v>
      </c>
      <c r="CM6" s="33">
        <f t="shared" ref="CM6:CU6" si="10">IF(CM7="",NA(),CM7)</f>
        <v>54.22</v>
      </c>
      <c r="CN6" s="33">
        <f t="shared" si="10"/>
        <v>50.67</v>
      </c>
      <c r="CO6" s="33">
        <f t="shared" si="10"/>
        <v>51.56</v>
      </c>
      <c r="CP6" s="33">
        <f t="shared" si="10"/>
        <v>43.56</v>
      </c>
      <c r="CQ6" s="33">
        <f t="shared" si="10"/>
        <v>32.04</v>
      </c>
      <c r="CR6" s="33">
        <f t="shared" si="10"/>
        <v>33.81</v>
      </c>
      <c r="CS6" s="33">
        <f t="shared" si="10"/>
        <v>31.37</v>
      </c>
      <c r="CT6" s="33">
        <f t="shared" si="10"/>
        <v>29.86</v>
      </c>
      <c r="CU6" s="33">
        <f t="shared" si="10"/>
        <v>29.28</v>
      </c>
      <c r="CV6" s="32" t="str">
        <f>IF(CV7="","",IF(CV7="-","【-】","【"&amp;SUBSTITUTE(TEXT(CV7,"#,##0.00"),"-","△")&amp;"】"))</f>
        <v>【33.90】</v>
      </c>
      <c r="CW6" s="33">
        <f>IF(CW7="",NA(),CW7)</f>
        <v>97.87</v>
      </c>
      <c r="CX6" s="33">
        <f t="shared" ref="CX6:DF6" si="11">IF(CX7="",NA(),CX7)</f>
        <v>97.81</v>
      </c>
      <c r="CY6" s="33">
        <f t="shared" si="11"/>
        <v>98.42</v>
      </c>
      <c r="CZ6" s="33">
        <f t="shared" si="11"/>
        <v>98.43</v>
      </c>
      <c r="DA6" s="33">
        <f t="shared" si="11"/>
        <v>98.39</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133639</v>
      </c>
      <c r="D7" s="35">
        <v>47</v>
      </c>
      <c r="E7" s="35">
        <v>17</v>
      </c>
      <c r="F7" s="35">
        <v>6</v>
      </c>
      <c r="G7" s="35">
        <v>0</v>
      </c>
      <c r="H7" s="35" t="s">
        <v>96</v>
      </c>
      <c r="I7" s="35" t="s">
        <v>97</v>
      </c>
      <c r="J7" s="35" t="s">
        <v>98</v>
      </c>
      <c r="K7" s="35" t="s">
        <v>99</v>
      </c>
      <c r="L7" s="35" t="s">
        <v>100</v>
      </c>
      <c r="M7" s="36" t="s">
        <v>101</v>
      </c>
      <c r="N7" s="36" t="s">
        <v>102</v>
      </c>
      <c r="O7" s="36">
        <v>11.19</v>
      </c>
      <c r="P7" s="36">
        <v>85.11</v>
      </c>
      <c r="Q7" s="36">
        <v>3780</v>
      </c>
      <c r="R7" s="36">
        <v>2818</v>
      </c>
      <c r="S7" s="36">
        <v>27.54</v>
      </c>
      <c r="T7" s="36">
        <v>102.32</v>
      </c>
      <c r="U7" s="36">
        <v>311</v>
      </c>
      <c r="V7" s="36">
        <v>0.14000000000000001</v>
      </c>
      <c r="W7" s="36">
        <v>2221.4299999999998</v>
      </c>
      <c r="X7" s="36">
        <v>83.09</v>
      </c>
      <c r="Y7" s="36">
        <v>84.04</v>
      </c>
      <c r="Z7" s="36">
        <v>90.25</v>
      </c>
      <c r="AA7" s="36">
        <v>88.74</v>
      </c>
      <c r="AB7" s="36">
        <v>84.45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80.58</v>
      </c>
      <c r="BF7" s="36">
        <v>79.150000000000006</v>
      </c>
      <c r="BG7" s="36">
        <v>93.98</v>
      </c>
      <c r="BH7" s="36">
        <v>100.78</v>
      </c>
      <c r="BI7" s="36">
        <v>143.37</v>
      </c>
      <c r="BJ7" s="36">
        <v>1723.1</v>
      </c>
      <c r="BK7" s="36">
        <v>1665.33</v>
      </c>
      <c r="BL7" s="36">
        <v>1716.47</v>
      </c>
      <c r="BM7" s="36">
        <v>1741.94</v>
      </c>
      <c r="BN7" s="36">
        <v>1451.54</v>
      </c>
      <c r="BO7" s="36">
        <v>1052.6600000000001</v>
      </c>
      <c r="BP7" s="36">
        <v>54.39</v>
      </c>
      <c r="BQ7" s="36">
        <v>49.97</v>
      </c>
      <c r="BR7" s="36">
        <v>34.729999999999997</v>
      </c>
      <c r="BS7" s="36">
        <v>40.21</v>
      </c>
      <c r="BT7" s="36">
        <v>54.64</v>
      </c>
      <c r="BU7" s="36">
        <v>35.909999999999997</v>
      </c>
      <c r="BV7" s="36">
        <v>37.92</v>
      </c>
      <c r="BW7" s="36">
        <v>35.049999999999997</v>
      </c>
      <c r="BX7" s="36">
        <v>33.86</v>
      </c>
      <c r="BY7" s="36">
        <v>33.58</v>
      </c>
      <c r="BZ7" s="36">
        <v>40.22</v>
      </c>
      <c r="CA7" s="36">
        <v>359.6</v>
      </c>
      <c r="CB7" s="36">
        <v>414.81</v>
      </c>
      <c r="CC7" s="36">
        <v>595.84</v>
      </c>
      <c r="CD7" s="36">
        <v>508.75</v>
      </c>
      <c r="CE7" s="36">
        <v>381.98</v>
      </c>
      <c r="CF7" s="36">
        <v>459.38</v>
      </c>
      <c r="CG7" s="36">
        <v>438.71</v>
      </c>
      <c r="CH7" s="36">
        <v>463.38</v>
      </c>
      <c r="CI7" s="36">
        <v>510.15</v>
      </c>
      <c r="CJ7" s="36">
        <v>514.39</v>
      </c>
      <c r="CK7" s="36">
        <v>424.58</v>
      </c>
      <c r="CL7" s="36">
        <v>55.56</v>
      </c>
      <c r="CM7" s="36">
        <v>54.22</v>
      </c>
      <c r="CN7" s="36">
        <v>50.67</v>
      </c>
      <c r="CO7" s="36">
        <v>51.56</v>
      </c>
      <c r="CP7" s="36">
        <v>43.56</v>
      </c>
      <c r="CQ7" s="36">
        <v>32.04</v>
      </c>
      <c r="CR7" s="36">
        <v>33.81</v>
      </c>
      <c r="CS7" s="36">
        <v>31.37</v>
      </c>
      <c r="CT7" s="36">
        <v>29.86</v>
      </c>
      <c r="CU7" s="36">
        <v>29.28</v>
      </c>
      <c r="CV7" s="36">
        <v>33.9</v>
      </c>
      <c r="CW7" s="36">
        <v>97.87</v>
      </c>
      <c r="CX7" s="36">
        <v>97.81</v>
      </c>
      <c r="CY7" s="36">
        <v>98.42</v>
      </c>
      <c r="CZ7" s="36">
        <v>98.43</v>
      </c>
      <c r="DA7" s="36">
        <v>98.39</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suidou02</cp:lastModifiedBy>
  <dcterms:created xsi:type="dcterms:W3CDTF">2017-02-08T03:17:51Z</dcterms:created>
  <dcterms:modified xsi:type="dcterms:W3CDTF">2017-02-16T01:33:06Z</dcterms:modified>
  <cp:category/>
</cp:coreProperties>
</file>